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03_くらし支援課\07_地域福祉担当\07_養護老人ホーム\05_施設補助（運営費・民改費等）\★コロナ対応\20220711_募集開始\"/>
    </mc:Choice>
  </mc:AlternateContent>
  <bookViews>
    <workbookView xWindow="0" yWindow="0" windowWidth="20490" windowHeight="7155"/>
  </bookViews>
  <sheets>
    <sheet name="計算表" sheetId="1" r:id="rId1"/>
    <sheet name="リスト用データ"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1" l="1"/>
  <c r="D38" i="1" l="1"/>
  <c r="D37" i="1"/>
  <c r="F38" i="1"/>
  <c r="J38" i="1"/>
  <c r="C4" i="2"/>
  <c r="D39" i="1" l="1"/>
  <c r="C10" i="2"/>
  <c r="C11" i="2"/>
  <c r="C9" i="2"/>
  <c r="C2" i="2"/>
  <c r="C3" i="2"/>
  <c r="C5" i="2"/>
  <c r="C6" i="2"/>
  <c r="C7" i="2"/>
  <c r="C8" i="2"/>
  <c r="B6" i="1" l="1"/>
  <c r="B7" i="1" s="1"/>
  <c r="C24" i="2"/>
  <c r="C23" i="2"/>
  <c r="C22" i="2"/>
  <c r="C21" i="2"/>
  <c r="C20" i="2"/>
  <c r="C19" i="2"/>
  <c r="C18" i="2"/>
  <c r="C17" i="2"/>
  <c r="C16" i="2"/>
  <c r="C15" i="2"/>
  <c r="C14" i="2"/>
  <c r="C13" i="2"/>
  <c r="C12" i="2"/>
  <c r="B8" i="1" l="1"/>
  <c r="C7" i="1"/>
  <c r="C6" i="1"/>
  <c r="B9" i="1" l="1"/>
  <c r="C8" i="1"/>
  <c r="B10" i="1" l="1"/>
  <c r="C9" i="1"/>
  <c r="B11" i="1" l="1"/>
  <c r="C10" i="1"/>
  <c r="B12" i="1" l="1"/>
  <c r="C11" i="1"/>
  <c r="B13" i="1" l="1"/>
  <c r="C12" i="1"/>
  <c r="B14" i="1" l="1"/>
  <c r="C13" i="1"/>
  <c r="B15" i="1" l="1"/>
  <c r="C14" i="1"/>
  <c r="B16" i="1" l="1"/>
  <c r="C15" i="1"/>
  <c r="B17" i="1" l="1"/>
  <c r="C16" i="1"/>
  <c r="B18" i="1" l="1"/>
  <c r="C17" i="1"/>
  <c r="B19" i="1" l="1"/>
  <c r="C18" i="1"/>
  <c r="B20" i="1" l="1"/>
  <c r="C19" i="1"/>
  <c r="B21" i="1" l="1"/>
  <c r="C20" i="1"/>
  <c r="B22" i="1" l="1"/>
  <c r="C21" i="1"/>
  <c r="B23" i="1" l="1"/>
  <c r="C22" i="1"/>
  <c r="B24" i="1" l="1"/>
  <c r="C23" i="1"/>
  <c r="B25" i="1" l="1"/>
  <c r="C24" i="1"/>
  <c r="B26" i="1" l="1"/>
  <c r="C25" i="1"/>
  <c r="B27" i="1" l="1"/>
  <c r="C26" i="1"/>
  <c r="B28" i="1" l="1"/>
  <c r="C27" i="1"/>
  <c r="B29" i="1" l="1"/>
  <c r="C28" i="1"/>
  <c r="B30" i="1" l="1"/>
  <c r="C29" i="1"/>
  <c r="B31" i="1" l="1"/>
  <c r="C30" i="1"/>
  <c r="B32" i="1" l="1"/>
  <c r="C31" i="1"/>
  <c r="B33" i="1" l="1"/>
  <c r="C32" i="1"/>
  <c r="B34" i="1" l="1"/>
  <c r="C33" i="1"/>
  <c r="B35" i="1" l="1"/>
  <c r="C35" i="1" s="1"/>
  <c r="C34" i="1"/>
</calcChain>
</file>

<file path=xl/sharedStrings.xml><?xml version="1.0" encoding="utf-8"?>
<sst xmlns="http://schemas.openxmlformats.org/spreadsheetml/2006/main" count="44" uniqueCount="40">
  <si>
    <t>サービス提供日</t>
    <rPh sb="4" eb="7">
      <t>テイキョウビ</t>
    </rPh>
    <phoneticPr fontId="2"/>
  </si>
  <si>
    <t>月</t>
    <rPh sb="0" eb="1">
      <t>ガツ</t>
    </rPh>
    <phoneticPr fontId="2"/>
  </si>
  <si>
    <t>曜日</t>
    <rPh sb="0" eb="2">
      <t>ヨウビ</t>
    </rPh>
    <phoneticPr fontId="2"/>
  </si>
  <si>
    <t>サービスの種類</t>
    <rPh sb="5" eb="7">
      <t>シュルイ</t>
    </rPh>
    <phoneticPr fontId="2"/>
  </si>
  <si>
    <t>療養介護</t>
    <rPh sb="0" eb="4">
      <t>リョウヨウカイゴ</t>
    </rPh>
    <phoneticPr fontId="2"/>
  </si>
  <si>
    <t>生活介護</t>
    <rPh sb="0" eb="4">
      <t>セイカツカイゴ</t>
    </rPh>
    <phoneticPr fontId="2"/>
  </si>
  <si>
    <t>短期入所</t>
    <rPh sb="0" eb="4">
      <t>タンキニュウショ</t>
    </rPh>
    <phoneticPr fontId="2"/>
  </si>
  <si>
    <t>施設入所支援</t>
    <rPh sb="0" eb="4">
      <t>シセツニュウショ</t>
    </rPh>
    <rPh sb="4" eb="6">
      <t>シエン</t>
    </rPh>
    <phoneticPr fontId="2"/>
  </si>
  <si>
    <t>共同生活援助</t>
    <rPh sb="0" eb="6">
      <t>キョウドウセイカツエンジョ</t>
    </rPh>
    <phoneticPr fontId="2"/>
  </si>
  <si>
    <t>宿泊型自立訓練</t>
    <rPh sb="0" eb="3">
      <t>シュクハクガタ</t>
    </rPh>
    <rPh sb="3" eb="5">
      <t>ジリツ</t>
    </rPh>
    <rPh sb="5" eb="7">
      <t>クンレン</t>
    </rPh>
    <phoneticPr fontId="2"/>
  </si>
  <si>
    <t>自立訓練（機能訓練）</t>
    <rPh sb="0" eb="4">
      <t>ジリツクンレン</t>
    </rPh>
    <rPh sb="5" eb="9">
      <t>キノウクンレン</t>
    </rPh>
    <phoneticPr fontId="2"/>
  </si>
  <si>
    <t>自立訓練（生活訓練）</t>
    <rPh sb="0" eb="4">
      <t>ジリツクンレン</t>
    </rPh>
    <rPh sb="5" eb="9">
      <t>セイカツクンレン</t>
    </rPh>
    <phoneticPr fontId="2"/>
  </si>
  <si>
    <t>就労移行支援</t>
    <rPh sb="0" eb="6">
      <t>シュウロウイコウシエン</t>
    </rPh>
    <phoneticPr fontId="2"/>
  </si>
  <si>
    <t>就労継続支援（Ａ型）</t>
    <phoneticPr fontId="2"/>
  </si>
  <si>
    <t>就労継続支援（Ｂ型）</t>
  </si>
  <si>
    <t>障害児入所施設</t>
    <rPh sb="0" eb="3">
      <t>ショウガイジ</t>
    </rPh>
    <rPh sb="3" eb="5">
      <t>ニュウショ</t>
    </rPh>
    <rPh sb="5" eb="7">
      <t>シセツ</t>
    </rPh>
    <phoneticPr fontId="2"/>
  </si>
  <si>
    <t>児童発達支援／放課後等デイサービス</t>
    <rPh sb="0" eb="2">
      <t>ジドウ</t>
    </rPh>
    <rPh sb="2" eb="4">
      <t>ハッタツ</t>
    </rPh>
    <rPh sb="4" eb="6">
      <t>シエン</t>
    </rPh>
    <rPh sb="7" eb="10">
      <t>ホウカゴ</t>
    </rPh>
    <rPh sb="10" eb="11">
      <t>トウ</t>
    </rPh>
    <phoneticPr fontId="2"/>
  </si>
  <si>
    <t>単価①</t>
    <rPh sb="0" eb="2">
      <t>タンカ</t>
    </rPh>
    <phoneticPr fontId="2"/>
  </si>
  <si>
    <t>単価②</t>
    <rPh sb="0" eb="2">
      <t>タンカ</t>
    </rPh>
    <phoneticPr fontId="2"/>
  </si>
  <si>
    <t>計算対象月</t>
    <rPh sb="0" eb="4">
      <t>ケイサンタイショウ</t>
    </rPh>
    <rPh sb="4" eb="5">
      <t>ツキ</t>
    </rPh>
    <phoneticPr fontId="2"/>
  </si>
  <si>
    <t>交付申請額</t>
    <rPh sb="0" eb="5">
      <t>コウフシンセイガク</t>
    </rPh>
    <phoneticPr fontId="2"/>
  </si>
  <si>
    <r>
      <t>・・・申請フォーム「</t>
    </r>
    <r>
      <rPr>
        <b/>
        <sz val="9"/>
        <color theme="1"/>
        <rFont val="游ゴシック"/>
        <family val="3"/>
        <charset val="128"/>
        <scheme val="minor"/>
      </rPr>
      <t>給付金の金額</t>
    </r>
    <r>
      <rPr>
        <sz val="9"/>
        <color theme="1"/>
        <rFont val="游ゴシック"/>
        <family val="3"/>
        <charset val="128"/>
        <scheme val="minor"/>
      </rPr>
      <t>」に入力してください</t>
    </r>
    <rPh sb="3" eb="5">
      <t>シンセイ</t>
    </rPh>
    <rPh sb="10" eb="13">
      <t>キュウフキン</t>
    </rPh>
    <rPh sb="14" eb="16">
      <t>キンガク</t>
    </rPh>
    <rPh sb="18" eb="20">
      <t>ニュウリョク</t>
    </rPh>
    <phoneticPr fontId="2"/>
  </si>
  <si>
    <t>＊利用者数のカウント方法</t>
    <rPh sb="1" eb="4">
      <t>リヨウシャ</t>
    </rPh>
    <rPh sb="4" eb="5">
      <t>スウ</t>
    </rPh>
    <rPh sb="10" eb="12">
      <t>ホウホウ</t>
    </rPh>
    <phoneticPr fontId="2"/>
  </si>
  <si>
    <t>□</t>
    <phoneticPr fontId="2"/>
  </si>
  <si>
    <t>計算単価</t>
    <rPh sb="0" eb="4">
      <t>ケイサンタンカ</t>
    </rPh>
    <phoneticPr fontId="2"/>
  </si>
  <si>
    <t>特別養護老人ホーム（地域密着型含む）</t>
  </si>
  <si>
    <t>介護老人保健施設・介護医療院</t>
  </si>
  <si>
    <t>特定施設入居者生活介護（地域密着型含む）</t>
  </si>
  <si>
    <t>認知症対応型共同生活介護（グループホーム）</t>
  </si>
  <si>
    <t>ショートステイ</t>
  </si>
  <si>
    <t>小規模多機能型居宅介護（泊り分）</t>
  </si>
  <si>
    <t>小規模多機能型居宅介護（通い分）</t>
  </si>
  <si>
    <t>通所介護（デイサービス・認知症対応型含む）</t>
  </si>
  <si>
    <t>通所リハビリテーション</t>
  </si>
  <si>
    <t>入所日及び退所日の当日も、入所者数に計上できます。</t>
    <rPh sb="0" eb="3">
      <t>ニュウショビ</t>
    </rPh>
    <rPh sb="3" eb="4">
      <t>オヨ</t>
    </rPh>
    <rPh sb="5" eb="8">
      <t>タイショビ</t>
    </rPh>
    <rPh sb="9" eb="11">
      <t>トウジツ</t>
    </rPh>
    <rPh sb="13" eb="16">
      <t>ニュウショシャ</t>
    </rPh>
    <rPh sb="16" eb="17">
      <t>スウ</t>
    </rPh>
    <rPh sb="18" eb="20">
      <t>ケイジョウ</t>
    </rPh>
    <phoneticPr fontId="2"/>
  </si>
  <si>
    <t>一般入所者・特定入所者を分けて算出する必要はありません。</t>
    <rPh sb="0" eb="2">
      <t>イッパン</t>
    </rPh>
    <rPh sb="2" eb="5">
      <t>ニュウショシャ</t>
    </rPh>
    <rPh sb="6" eb="8">
      <t>トクテイ</t>
    </rPh>
    <rPh sb="8" eb="11">
      <t>ニュウショシャ</t>
    </rPh>
    <rPh sb="12" eb="13">
      <t>ワ</t>
    </rPh>
    <rPh sb="15" eb="17">
      <t>サンシュツ</t>
    </rPh>
    <rPh sb="19" eb="21">
      <t>ヒツヨウ</t>
    </rPh>
    <phoneticPr fontId="2"/>
  </si>
  <si>
    <t>入院などにより一時的に入所者が施設以外の場所で過ごしている場合も入所者数を減らす必要はありません。</t>
    <rPh sb="0" eb="2">
      <t>ニュウイン</t>
    </rPh>
    <rPh sb="7" eb="9">
      <t>イチジ</t>
    </rPh>
    <rPh sb="9" eb="10">
      <t>テキ</t>
    </rPh>
    <rPh sb="11" eb="14">
      <t>ニュウショシャ</t>
    </rPh>
    <rPh sb="15" eb="17">
      <t>シセツ</t>
    </rPh>
    <rPh sb="17" eb="19">
      <t>イガイ</t>
    </rPh>
    <rPh sb="20" eb="22">
      <t>バショ</t>
    </rPh>
    <rPh sb="23" eb="24">
      <t>ス</t>
    </rPh>
    <rPh sb="29" eb="31">
      <t>バアイ</t>
    </rPh>
    <rPh sb="32" eb="35">
      <t>ニュウショシャ</t>
    </rPh>
    <rPh sb="35" eb="36">
      <t>スウ</t>
    </rPh>
    <rPh sb="37" eb="38">
      <t>ヘ</t>
    </rPh>
    <rPh sb="40" eb="42">
      <t>ヒツヨウ</t>
    </rPh>
    <phoneticPr fontId="2"/>
  </si>
  <si>
    <t>養護老人ホーム</t>
    <rPh sb="0" eb="2">
      <t>ヨウゴ</t>
    </rPh>
    <rPh sb="2" eb="4">
      <t>ロウジン</t>
    </rPh>
    <phoneticPr fontId="2"/>
  </si>
  <si>
    <t>入所者数</t>
    <rPh sb="0" eb="3">
      <t>ニュウショシャ</t>
    </rPh>
    <rPh sb="3" eb="4">
      <t>スウ</t>
    </rPh>
    <phoneticPr fontId="2"/>
  </si>
  <si>
    <r>
      <t>・・・申請フォーム「</t>
    </r>
    <r>
      <rPr>
        <b/>
        <sz val="9"/>
        <color theme="1"/>
        <rFont val="游ゴシック"/>
        <family val="3"/>
        <charset val="128"/>
        <scheme val="minor"/>
      </rPr>
      <t>6月の延べ入所者数</t>
    </r>
    <r>
      <rPr>
        <sz val="9"/>
        <color theme="1"/>
        <rFont val="游ゴシック"/>
        <family val="3"/>
        <charset val="128"/>
        <scheme val="minor"/>
      </rPr>
      <t>」に入力してください</t>
    </r>
    <rPh sb="3" eb="5">
      <t>シンセイ</t>
    </rPh>
    <rPh sb="11" eb="12">
      <t>ガツ</t>
    </rPh>
    <rPh sb="13" eb="14">
      <t>ノ</t>
    </rPh>
    <rPh sb="15" eb="18">
      <t>ニュウショシャ</t>
    </rPh>
    <rPh sb="18" eb="19">
      <t>スウ</t>
    </rPh>
    <rPh sb="21" eb="2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</si>
</sst>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quot;* #,##0_ ;_ &quot;¥&quot;* \-#,##0_ ;_ &quot;¥&quot;* &quot;-&quot;_ ;_ @_ "/>
    <numFmt numFmtId="176" formatCode="m&quot;月&quot;d&quot;日&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tint="0.249977111117893"/>
      <name val="游ゴシック"/>
      <family val="2"/>
      <charset val="128"/>
      <scheme val="minor"/>
    </font>
    <font>
      <sz val="10"/>
      <color theme="1" tint="0.249977111117893"/>
      <name val="游ゴシック"/>
      <family val="3"/>
      <charset val="128"/>
      <scheme val="minor"/>
    </font>
    <font>
      <b/>
      <sz val="11"/>
      <color theme="1" tint="0.249977111117893"/>
      <name val="游ゴシック"/>
      <family val="3"/>
      <charset val="128"/>
      <scheme val="minor"/>
    </font>
    <font>
      <sz val="9"/>
      <color theme="1" tint="0.249977111117893"/>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176" fontId="0" fillId="0" borderId="0" xfId="0" applyNumberFormat="1">
      <alignment vertical="center"/>
    </xf>
    <xf numFmtId="49" fontId="0" fillId="0" borderId="0" xfId="0" applyNumberFormat="1" applyAlignment="1">
      <alignment horizontal="center" vertical="center"/>
    </xf>
    <xf numFmtId="0" fontId="4" fillId="0" borderId="0" xfId="0" applyFont="1">
      <alignment vertical="center"/>
    </xf>
    <xf numFmtId="176" fontId="3" fillId="0" borderId="5"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3" fillId="2" borderId="0" xfId="1" applyFont="1" applyFill="1">
      <alignment vertical="center"/>
    </xf>
    <xf numFmtId="38" fontId="0" fillId="0" borderId="0" xfId="1" applyFont="1">
      <alignment vertical="center"/>
    </xf>
    <xf numFmtId="42" fontId="3" fillId="2" borderId="0" xfId="0" applyNumberFormat="1" applyFont="1" applyFill="1" applyAlignment="1">
      <alignment vertical="center" shrinkToFit="1"/>
    </xf>
    <xf numFmtId="0" fontId="10" fillId="0" borderId="0" xfId="0" applyFont="1">
      <alignment vertical="center"/>
    </xf>
    <xf numFmtId="0" fontId="0" fillId="0" borderId="1" xfId="0" applyBorder="1" applyProtection="1">
      <alignment vertical="center"/>
      <protection locked="0"/>
    </xf>
    <xf numFmtId="0" fontId="0" fillId="0" borderId="0" xfId="0" applyAlignment="1">
      <alignment horizontal="left" vertical="center"/>
    </xf>
    <xf numFmtId="0" fontId="0" fillId="0" borderId="0" xfId="0" applyNumberFormat="1">
      <alignment vertical="center"/>
    </xf>
    <xf numFmtId="0" fontId="0" fillId="0" borderId="7" xfId="0" applyNumberFormat="1" applyBorder="1" applyAlignment="1" applyProtection="1">
      <alignment horizontal="center" vertical="center"/>
      <protection locked="0"/>
    </xf>
    <xf numFmtId="0" fontId="0" fillId="0" borderId="0" xfId="0" applyProtection="1">
      <alignment vertical="center"/>
      <protection locked="0"/>
    </xf>
    <xf numFmtId="0" fontId="0" fillId="0" borderId="4" xfId="0" applyBorder="1" applyAlignment="1" applyProtection="1">
      <alignment horizontal="center" vertical="center"/>
    </xf>
    <xf numFmtId="176" fontId="0" fillId="0" borderId="6" xfId="0" applyNumberFormat="1" applyBorder="1" applyAlignment="1" applyProtection="1">
      <alignment horizontal="center" vertical="center" shrinkToFit="1"/>
    </xf>
    <xf numFmtId="14" fontId="0" fillId="0" borderId="6" xfId="0" applyNumberFormat="1" applyBorder="1" applyAlignment="1" applyProtection="1">
      <alignment horizontal="center" vertical="center"/>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176" fontId="3" fillId="0" borderId="0" xfId="0" applyNumberFormat="1" applyFont="1" applyAlignment="1">
      <alignment horizontal="center" vertical="center"/>
    </xf>
    <xf numFmtId="0" fontId="9" fillId="0" borderId="0" xfId="0" applyFont="1" applyAlignment="1">
      <alignment horizontal="left" vertical="top" wrapText="1"/>
    </xf>
    <xf numFmtId="0" fontId="3" fillId="0" borderId="0" xfId="0" applyFont="1" applyAlignment="1">
      <alignment horizontal="center" vertical="center"/>
    </xf>
    <xf numFmtId="176" fontId="7" fillId="0" borderId="0" xfId="0" applyNumberFormat="1" applyFont="1" applyAlignment="1">
      <alignment horizontal="center" vertical="center"/>
    </xf>
    <xf numFmtId="0" fontId="8" fillId="0" borderId="0" xfId="0" applyFont="1" applyAlignment="1">
      <alignment horizontal="center" vertical="top"/>
    </xf>
    <xf numFmtId="0" fontId="11" fillId="0" borderId="0" xfId="0" applyFont="1" applyAlignment="1">
      <alignment horizontal="left" vertical="top" wrapText="1"/>
    </xf>
  </cellXfs>
  <cellStyles count="2">
    <cellStyle name="桁区切り" xfId="1" builtinId="6"/>
    <cellStyle name="標準" xfId="0" builtinId="0"/>
  </cellStyles>
  <dxfs count="10">
    <dxf>
      <numFmt numFmtId="0" formatCode="Genera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numFmt numFmtId="19" formatCode="yyyy/m/d"/>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font>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日数表" displayName="日数表" ref="B5:D35" totalsRowShown="0" headerRowDxfId="8" dataDxfId="6" headerRowBorderDxfId="7" tableBorderDxfId="5" totalsRowBorderDxfId="4">
  <autoFilter ref="B5:D35"/>
  <tableColumns count="3">
    <tableColumn id="1" name="サービス提供日" dataDxfId="3">
      <calculatedColumnFormula>B5+1</calculatedColumnFormula>
    </tableColumn>
    <tableColumn id="2" name="曜日" dataDxfId="2">
      <calculatedColumnFormula>IF($C$3="","",TEXT(B6,"aaa"))</calculatedColumnFormula>
    </tableColumn>
    <tableColumn id="3" name="入所者数" dataDxfId="1"/>
  </tableColumns>
  <tableStyleInfo showFirstColumn="0" showLastColumn="0" showRowStripes="1" showColumnStripes="0"/>
</table>
</file>

<file path=xl/tables/table2.xml><?xml version="1.0" encoding="utf-8"?>
<table xmlns="http://schemas.openxmlformats.org/spreadsheetml/2006/main" id="3" name="単価表" displayName="単価表" ref="A1:C24" totalsRowShown="0">
  <autoFilter ref="A1:C24"/>
  <tableColumns count="3">
    <tableColumn id="1" name="サービスの種類"/>
    <tableColumn id="5" name="単価①"/>
    <tableColumn id="6" name="単価②" dataDxfId="0">
      <calculatedColumnFormula>90*12</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zoomScale="160" zoomScaleNormal="160" workbookViewId="0">
      <selection activeCell="H38" sqref="H38"/>
    </sheetView>
  </sheetViews>
  <sheetFormatPr defaultRowHeight="18.75" x14ac:dyDescent="0.4"/>
  <cols>
    <col min="1" max="1" width="4.25" customWidth="1"/>
    <col min="2" max="2" width="14.375" style="1" bestFit="1" customWidth="1"/>
    <col min="3" max="3" width="7.625" customWidth="1"/>
    <col min="4" max="4" width="10.875" customWidth="1"/>
    <col min="5" max="5" width="2.625" customWidth="1"/>
    <col min="6" max="6" width="3.25" bestFit="1" customWidth="1"/>
    <col min="10" max="10" width="9.875" customWidth="1"/>
    <col min="11" max="11" width="10.5" customWidth="1"/>
  </cols>
  <sheetData>
    <row r="1" spans="1:11" ht="19.5" thickBot="1" x14ac:dyDescent="0.45"/>
    <row r="2" spans="1:11" ht="19.5" thickBot="1" x14ac:dyDescent="0.45">
      <c r="A2" s="24" t="s">
        <v>3</v>
      </c>
      <c r="B2" s="24"/>
      <c r="C2" s="19" t="s">
        <v>37</v>
      </c>
      <c r="D2" s="20"/>
      <c r="E2" s="20"/>
      <c r="F2" s="20"/>
      <c r="G2" s="21"/>
    </row>
    <row r="3" spans="1:11" ht="19.5" thickBot="1" x14ac:dyDescent="0.45">
      <c r="A3" s="24" t="s">
        <v>19</v>
      </c>
      <c r="B3" s="24"/>
      <c r="C3" s="14">
        <v>6</v>
      </c>
      <c r="D3" s="15" t="s">
        <v>1</v>
      </c>
      <c r="E3" s="15"/>
      <c r="F3" s="15"/>
      <c r="G3" s="15"/>
    </row>
    <row r="4" spans="1:11" x14ac:dyDescent="0.4">
      <c r="A4" s="2"/>
    </row>
    <row r="5" spans="1:11" x14ac:dyDescent="0.4">
      <c r="B5" s="4" t="s">
        <v>0</v>
      </c>
      <c r="C5" s="5" t="s">
        <v>2</v>
      </c>
      <c r="D5" s="6" t="s">
        <v>38</v>
      </c>
    </row>
    <row r="6" spans="1:11" x14ac:dyDescent="0.4">
      <c r="B6" s="17" t="str">
        <f>IF(C3="","対象月を入力してください","2022/"&amp;C3&amp;"/"&amp;1)</f>
        <v>2022/6/1</v>
      </c>
      <c r="C6" s="16" t="str">
        <f>IF($C$3="","",TEXT(B6,"aaa"))</f>
        <v>水</v>
      </c>
      <c r="D6" s="11"/>
      <c r="F6" s="10" t="s">
        <v>22</v>
      </c>
    </row>
    <row r="7" spans="1:11" ht="18.75" customHeight="1" x14ac:dyDescent="0.4">
      <c r="B7" s="18">
        <f>IFERROR(B6+1,"")</f>
        <v>44714</v>
      </c>
      <c r="C7" s="16" t="str">
        <f t="shared" ref="C7:C35" si="0">IF($C$3="","",TEXT(B7,"aaa"))</f>
        <v>木</v>
      </c>
      <c r="D7" s="11"/>
      <c r="G7" s="26" t="s">
        <v>23</v>
      </c>
      <c r="H7" s="23" t="s">
        <v>35</v>
      </c>
      <c r="I7" s="23"/>
      <c r="J7" s="23"/>
      <c r="K7" s="23"/>
    </row>
    <row r="8" spans="1:11" x14ac:dyDescent="0.4">
      <c r="B8" s="18">
        <f t="shared" ref="B8:B35" si="1">IFERROR(B7+1,"")</f>
        <v>44715</v>
      </c>
      <c r="C8" s="16" t="str">
        <f t="shared" si="0"/>
        <v>金</v>
      </c>
      <c r="D8" s="11"/>
      <c r="G8" s="26"/>
      <c r="H8" s="23"/>
      <c r="I8" s="23"/>
      <c r="J8" s="23"/>
      <c r="K8" s="23"/>
    </row>
    <row r="9" spans="1:11" ht="18" customHeight="1" x14ac:dyDescent="0.4">
      <c r="B9" s="18">
        <f t="shared" si="1"/>
        <v>44716</v>
      </c>
      <c r="C9" s="16" t="str">
        <f t="shared" si="0"/>
        <v>土</v>
      </c>
      <c r="D9" s="11"/>
      <c r="G9" s="26" t="s">
        <v>23</v>
      </c>
      <c r="H9" s="27" t="s">
        <v>36</v>
      </c>
      <c r="I9" s="27"/>
      <c r="J9" s="27"/>
      <c r="K9" s="27"/>
    </row>
    <row r="10" spans="1:11" x14ac:dyDescent="0.4">
      <c r="B10" s="18">
        <f t="shared" si="1"/>
        <v>44717</v>
      </c>
      <c r="C10" s="16" t="str">
        <f t="shared" si="0"/>
        <v>日</v>
      </c>
      <c r="D10" s="11"/>
      <c r="G10" s="26"/>
      <c r="H10" s="27"/>
      <c r="I10" s="27"/>
      <c r="J10" s="27"/>
      <c r="K10" s="27"/>
    </row>
    <row r="11" spans="1:11" ht="18" customHeight="1" x14ac:dyDescent="0.4">
      <c r="B11" s="18">
        <f t="shared" si="1"/>
        <v>44718</v>
      </c>
      <c r="C11" s="16" t="str">
        <f t="shared" si="0"/>
        <v>月</v>
      </c>
      <c r="D11" s="11"/>
      <c r="G11" s="26" t="s">
        <v>23</v>
      </c>
      <c r="H11" s="23" t="s">
        <v>34</v>
      </c>
      <c r="I11" s="23"/>
      <c r="J11" s="23"/>
      <c r="K11" s="23"/>
    </row>
    <row r="12" spans="1:11" x14ac:dyDescent="0.4">
      <c r="B12" s="18">
        <f t="shared" si="1"/>
        <v>44719</v>
      </c>
      <c r="C12" s="16" t="str">
        <f t="shared" si="0"/>
        <v>火</v>
      </c>
      <c r="D12" s="11"/>
      <c r="G12" s="26"/>
      <c r="H12" s="23"/>
      <c r="I12" s="23"/>
      <c r="J12" s="23"/>
      <c r="K12" s="23"/>
    </row>
    <row r="13" spans="1:11" ht="18" customHeight="1" x14ac:dyDescent="0.4">
      <c r="B13" s="18">
        <f t="shared" si="1"/>
        <v>44720</v>
      </c>
      <c r="C13" s="16" t="str">
        <f t="shared" si="0"/>
        <v>水</v>
      </c>
      <c r="D13" s="11"/>
    </row>
    <row r="14" spans="1:11" x14ac:dyDescent="0.4">
      <c r="B14" s="18">
        <f t="shared" si="1"/>
        <v>44721</v>
      </c>
      <c r="C14" s="16" t="str">
        <f t="shared" si="0"/>
        <v>木</v>
      </c>
      <c r="D14" s="11"/>
    </row>
    <row r="15" spans="1:11" x14ac:dyDescent="0.4">
      <c r="B15" s="18">
        <f t="shared" si="1"/>
        <v>44722</v>
      </c>
      <c r="C15" s="16" t="str">
        <f t="shared" si="0"/>
        <v>金</v>
      </c>
      <c r="D15" s="11"/>
    </row>
    <row r="16" spans="1:11" x14ac:dyDescent="0.4">
      <c r="B16" s="18">
        <f t="shared" si="1"/>
        <v>44723</v>
      </c>
      <c r="C16" s="16" t="str">
        <f t="shared" si="0"/>
        <v>土</v>
      </c>
      <c r="D16" s="11"/>
    </row>
    <row r="17" spans="2:4" ht="18" customHeight="1" x14ac:dyDescent="0.4">
      <c r="B17" s="18">
        <f t="shared" si="1"/>
        <v>44724</v>
      </c>
      <c r="C17" s="16" t="str">
        <f t="shared" si="0"/>
        <v>日</v>
      </c>
      <c r="D17" s="11"/>
    </row>
    <row r="18" spans="2:4" x14ac:dyDescent="0.4">
      <c r="B18" s="18">
        <f t="shared" si="1"/>
        <v>44725</v>
      </c>
      <c r="C18" s="16" t="str">
        <f t="shared" si="0"/>
        <v>月</v>
      </c>
      <c r="D18" s="11"/>
    </row>
    <row r="19" spans="2:4" x14ac:dyDescent="0.4">
      <c r="B19" s="18">
        <f t="shared" si="1"/>
        <v>44726</v>
      </c>
      <c r="C19" s="16" t="str">
        <f t="shared" si="0"/>
        <v>火</v>
      </c>
      <c r="D19" s="11"/>
    </row>
    <row r="20" spans="2:4" x14ac:dyDescent="0.4">
      <c r="B20" s="18">
        <f t="shared" si="1"/>
        <v>44727</v>
      </c>
      <c r="C20" s="16" t="str">
        <f t="shared" si="0"/>
        <v>水</v>
      </c>
      <c r="D20" s="11"/>
    </row>
    <row r="21" spans="2:4" x14ac:dyDescent="0.4">
      <c r="B21" s="18">
        <f t="shared" si="1"/>
        <v>44728</v>
      </c>
      <c r="C21" s="16" t="str">
        <f t="shared" si="0"/>
        <v>木</v>
      </c>
      <c r="D21" s="11"/>
    </row>
    <row r="22" spans="2:4" x14ac:dyDescent="0.4">
      <c r="B22" s="18">
        <f t="shared" si="1"/>
        <v>44729</v>
      </c>
      <c r="C22" s="16" t="str">
        <f t="shared" si="0"/>
        <v>金</v>
      </c>
      <c r="D22" s="11"/>
    </row>
    <row r="23" spans="2:4" x14ac:dyDescent="0.4">
      <c r="B23" s="18">
        <f t="shared" si="1"/>
        <v>44730</v>
      </c>
      <c r="C23" s="16" t="str">
        <f t="shared" si="0"/>
        <v>土</v>
      </c>
      <c r="D23" s="11"/>
    </row>
    <row r="24" spans="2:4" x14ac:dyDescent="0.4">
      <c r="B24" s="18">
        <f t="shared" si="1"/>
        <v>44731</v>
      </c>
      <c r="C24" s="16" t="str">
        <f t="shared" si="0"/>
        <v>日</v>
      </c>
      <c r="D24" s="11"/>
    </row>
    <row r="25" spans="2:4" x14ac:dyDescent="0.4">
      <c r="B25" s="18">
        <f t="shared" si="1"/>
        <v>44732</v>
      </c>
      <c r="C25" s="16" t="str">
        <f t="shared" si="0"/>
        <v>月</v>
      </c>
      <c r="D25" s="11"/>
    </row>
    <row r="26" spans="2:4" x14ac:dyDescent="0.4">
      <c r="B26" s="18">
        <f t="shared" si="1"/>
        <v>44733</v>
      </c>
      <c r="C26" s="16" t="str">
        <f t="shared" si="0"/>
        <v>火</v>
      </c>
      <c r="D26" s="11"/>
    </row>
    <row r="27" spans="2:4" x14ac:dyDescent="0.4">
      <c r="B27" s="18">
        <f t="shared" si="1"/>
        <v>44734</v>
      </c>
      <c r="C27" s="16" t="str">
        <f t="shared" si="0"/>
        <v>水</v>
      </c>
      <c r="D27" s="11"/>
    </row>
    <row r="28" spans="2:4" x14ac:dyDescent="0.4">
      <c r="B28" s="18">
        <f t="shared" si="1"/>
        <v>44735</v>
      </c>
      <c r="C28" s="16" t="str">
        <f t="shared" si="0"/>
        <v>木</v>
      </c>
      <c r="D28" s="11"/>
    </row>
    <row r="29" spans="2:4" x14ac:dyDescent="0.4">
      <c r="B29" s="18">
        <f t="shared" si="1"/>
        <v>44736</v>
      </c>
      <c r="C29" s="16" t="str">
        <f t="shared" si="0"/>
        <v>金</v>
      </c>
      <c r="D29" s="11"/>
    </row>
    <row r="30" spans="2:4" x14ac:dyDescent="0.4">
      <c r="B30" s="18">
        <f t="shared" si="1"/>
        <v>44737</v>
      </c>
      <c r="C30" s="16" t="str">
        <f t="shared" si="0"/>
        <v>土</v>
      </c>
      <c r="D30" s="11"/>
    </row>
    <row r="31" spans="2:4" x14ac:dyDescent="0.4">
      <c r="B31" s="18">
        <f t="shared" si="1"/>
        <v>44738</v>
      </c>
      <c r="C31" s="16" t="str">
        <f t="shared" si="0"/>
        <v>日</v>
      </c>
      <c r="D31" s="11"/>
    </row>
    <row r="32" spans="2:4" x14ac:dyDescent="0.4">
      <c r="B32" s="18">
        <f t="shared" si="1"/>
        <v>44739</v>
      </c>
      <c r="C32" s="16" t="str">
        <f t="shared" si="0"/>
        <v>月</v>
      </c>
      <c r="D32" s="11"/>
    </row>
    <row r="33" spans="2:10" x14ac:dyDescent="0.4">
      <c r="B33" s="18">
        <f t="shared" si="1"/>
        <v>44740</v>
      </c>
      <c r="C33" s="16" t="str">
        <f t="shared" si="0"/>
        <v>火</v>
      </c>
      <c r="D33" s="11"/>
    </row>
    <row r="34" spans="2:10" x14ac:dyDescent="0.4">
      <c r="B34" s="18">
        <f t="shared" si="1"/>
        <v>44741</v>
      </c>
      <c r="C34" s="16" t="str">
        <f t="shared" si="0"/>
        <v>水</v>
      </c>
      <c r="D34" s="11"/>
    </row>
    <row r="35" spans="2:10" x14ac:dyDescent="0.4">
      <c r="B35" s="18">
        <f t="shared" si="1"/>
        <v>44742</v>
      </c>
      <c r="C35" s="16" t="str">
        <f t="shared" si="0"/>
        <v>木</v>
      </c>
      <c r="D35" s="11"/>
    </row>
    <row r="36" spans="2:10" x14ac:dyDescent="0.4">
      <c r="G36" s="12"/>
      <c r="H36" s="12"/>
      <c r="I36" s="12"/>
    </row>
    <row r="37" spans="2:10" x14ac:dyDescent="0.4">
      <c r="B37" s="22" t="str">
        <f>C3&amp;"月の延べ入所者数"</f>
        <v>6月の延べ入所者数</v>
      </c>
      <c r="C37" s="22"/>
      <c r="D37" s="7">
        <f>SUM(日数表[入所者数])</f>
        <v>0</v>
      </c>
      <c r="F37" s="3" t="s">
        <v>39</v>
      </c>
      <c r="J37" s="3"/>
    </row>
    <row r="38" spans="2:10" x14ac:dyDescent="0.4">
      <c r="B38" s="25" t="s">
        <v>24</v>
      </c>
      <c r="C38" s="25"/>
      <c r="D38" s="8">
        <f>IFERROR(VLOOKUP(C2,単価表[],3,FALSE),"")</f>
        <v>1080</v>
      </c>
      <c r="E38" s="12"/>
      <c r="F38" s="12" t="str">
        <f>IFERROR("【基準額("&amp;VLOOKUP(D2,単価表[],2,FALSE)&amp;"円)×12月】","")</f>
        <v/>
      </c>
      <c r="J38" s="12" t="str">
        <f>IFERROR("【基準額("&amp;VLOOKUP(H2,単価表[],2,FALSE)&amp;"円)×12月】","")</f>
        <v/>
      </c>
    </row>
    <row r="39" spans="2:10" x14ac:dyDescent="0.4">
      <c r="B39" s="22" t="s">
        <v>20</v>
      </c>
      <c r="C39" s="22"/>
      <c r="D39" s="9">
        <f>IFERROR(D37*D38,"ERROR")</f>
        <v>0</v>
      </c>
      <c r="F39" s="3" t="s">
        <v>21</v>
      </c>
      <c r="J39" s="3"/>
    </row>
  </sheetData>
  <mergeCells count="12">
    <mergeCell ref="C2:G2"/>
    <mergeCell ref="B39:C39"/>
    <mergeCell ref="H7:K8"/>
    <mergeCell ref="A3:B3"/>
    <mergeCell ref="A2:B2"/>
    <mergeCell ref="B37:C37"/>
    <mergeCell ref="B38:C38"/>
    <mergeCell ref="G7:G8"/>
    <mergeCell ref="G9:G10"/>
    <mergeCell ref="H9:K10"/>
    <mergeCell ref="G11:G12"/>
    <mergeCell ref="H11:K12"/>
  </mergeCells>
  <phoneticPr fontId="2"/>
  <conditionalFormatting sqref="C6:C35">
    <cfRule type="containsText" dxfId="9" priority="1" operator="containsText" text="日">
      <formula>NOT(ISERROR(SEARCH("日",C6)))</formula>
    </cfRule>
  </conditionalFormatting>
  <pageMargins left="0.7" right="0.7" top="0.75" bottom="0.75" header="0.3" footer="0.3"/>
  <pageSetup paperSize="9" scale="98" fitToHeight="0"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リスト用データ!$A$2:$A$24</xm:f>
          </x14:formula1>
          <xm:sqref>C2:G2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C13" sqref="C13"/>
    </sheetView>
  </sheetViews>
  <sheetFormatPr defaultRowHeight="18.75" x14ac:dyDescent="0.4"/>
  <cols>
    <col min="1" max="1" width="33.875" bestFit="1" customWidth="1"/>
  </cols>
  <sheetData>
    <row r="1" spans="1:3" x14ac:dyDescent="0.4">
      <c r="A1" t="s">
        <v>3</v>
      </c>
      <c r="B1" t="s">
        <v>17</v>
      </c>
      <c r="C1" t="s">
        <v>18</v>
      </c>
    </row>
    <row r="2" spans="1:3" x14ac:dyDescent="0.4">
      <c r="A2" t="s">
        <v>25</v>
      </c>
      <c r="B2">
        <v>90</v>
      </c>
      <c r="C2" s="13">
        <f t="shared" ref="C2:C8" si="0">90*12</f>
        <v>1080</v>
      </c>
    </row>
    <row r="3" spans="1:3" x14ac:dyDescent="0.4">
      <c r="A3" t="s">
        <v>26</v>
      </c>
      <c r="B3">
        <v>90</v>
      </c>
      <c r="C3" s="13">
        <f t="shared" si="0"/>
        <v>1080</v>
      </c>
    </row>
    <row r="4" spans="1:3" x14ac:dyDescent="0.4">
      <c r="A4" t="s">
        <v>37</v>
      </c>
      <c r="B4">
        <v>90</v>
      </c>
      <c r="C4" s="13">
        <f>90*12</f>
        <v>1080</v>
      </c>
    </row>
    <row r="5" spans="1:3" x14ac:dyDescent="0.4">
      <c r="A5" t="s">
        <v>27</v>
      </c>
      <c r="B5">
        <v>90</v>
      </c>
      <c r="C5" s="13">
        <f t="shared" si="0"/>
        <v>1080</v>
      </c>
    </row>
    <row r="6" spans="1:3" x14ac:dyDescent="0.4">
      <c r="A6" t="s">
        <v>28</v>
      </c>
      <c r="B6">
        <v>90</v>
      </c>
      <c r="C6" s="13">
        <f t="shared" si="0"/>
        <v>1080</v>
      </c>
    </row>
    <row r="7" spans="1:3" x14ac:dyDescent="0.4">
      <c r="A7" t="s">
        <v>29</v>
      </c>
      <c r="B7">
        <v>90</v>
      </c>
      <c r="C7" s="13">
        <f t="shared" si="0"/>
        <v>1080</v>
      </c>
    </row>
    <row r="8" spans="1:3" x14ac:dyDescent="0.4">
      <c r="A8" t="s">
        <v>30</v>
      </c>
      <c r="B8">
        <v>90</v>
      </c>
      <c r="C8" s="13">
        <f t="shared" si="0"/>
        <v>1080</v>
      </c>
    </row>
    <row r="9" spans="1:3" x14ac:dyDescent="0.4">
      <c r="A9" t="s">
        <v>31</v>
      </c>
      <c r="B9">
        <v>30</v>
      </c>
      <c r="C9" s="13">
        <f>30*12</f>
        <v>360</v>
      </c>
    </row>
    <row r="10" spans="1:3" x14ac:dyDescent="0.4">
      <c r="A10" t="s">
        <v>32</v>
      </c>
      <c r="B10">
        <v>30</v>
      </c>
      <c r="C10" s="13">
        <f t="shared" ref="C10:C11" si="1">30*12</f>
        <v>360</v>
      </c>
    </row>
    <row r="11" spans="1:3" x14ac:dyDescent="0.4">
      <c r="A11" t="s">
        <v>33</v>
      </c>
      <c r="B11">
        <v>30</v>
      </c>
      <c r="C11" s="13">
        <f t="shared" si="1"/>
        <v>360</v>
      </c>
    </row>
    <row r="12" spans="1:3" x14ac:dyDescent="0.4">
      <c r="A12" t="s">
        <v>4</v>
      </c>
      <c r="B12">
        <v>90</v>
      </c>
      <c r="C12">
        <f t="shared" ref="C12" si="2">90*12</f>
        <v>1080</v>
      </c>
    </row>
    <row r="13" spans="1:3" x14ac:dyDescent="0.4">
      <c r="A13" t="s">
        <v>5</v>
      </c>
      <c r="B13">
        <v>30</v>
      </c>
      <c r="C13">
        <f>30*12</f>
        <v>360</v>
      </c>
    </row>
    <row r="14" spans="1:3" x14ac:dyDescent="0.4">
      <c r="A14" t="s">
        <v>6</v>
      </c>
      <c r="B14">
        <v>60</v>
      </c>
      <c r="C14">
        <f>60*12</f>
        <v>720</v>
      </c>
    </row>
    <row r="15" spans="1:3" x14ac:dyDescent="0.4">
      <c r="A15" t="s">
        <v>7</v>
      </c>
      <c r="B15">
        <v>60</v>
      </c>
      <c r="C15">
        <f>60*12</f>
        <v>720</v>
      </c>
    </row>
    <row r="16" spans="1:3" x14ac:dyDescent="0.4">
      <c r="A16" t="s">
        <v>8</v>
      </c>
      <c r="B16">
        <v>60</v>
      </c>
      <c r="C16">
        <f>60*12</f>
        <v>720</v>
      </c>
    </row>
    <row r="17" spans="1:3" x14ac:dyDescent="0.4">
      <c r="A17" t="s">
        <v>9</v>
      </c>
      <c r="B17">
        <v>60</v>
      </c>
      <c r="C17">
        <f>60*12</f>
        <v>720</v>
      </c>
    </row>
    <row r="18" spans="1:3" x14ac:dyDescent="0.4">
      <c r="A18" t="s">
        <v>10</v>
      </c>
      <c r="B18">
        <v>30</v>
      </c>
      <c r="C18">
        <f>30*12</f>
        <v>360</v>
      </c>
    </row>
    <row r="19" spans="1:3" x14ac:dyDescent="0.4">
      <c r="A19" t="s">
        <v>11</v>
      </c>
      <c r="B19">
        <v>30</v>
      </c>
      <c r="C19">
        <f>30*12</f>
        <v>360</v>
      </c>
    </row>
    <row r="20" spans="1:3" x14ac:dyDescent="0.4">
      <c r="A20" t="s">
        <v>12</v>
      </c>
      <c r="B20">
        <v>30</v>
      </c>
      <c r="C20">
        <f>30*12</f>
        <v>360</v>
      </c>
    </row>
    <row r="21" spans="1:3" x14ac:dyDescent="0.4">
      <c r="A21" t="s">
        <v>13</v>
      </c>
      <c r="B21">
        <v>30</v>
      </c>
      <c r="C21">
        <f>30*12</f>
        <v>360</v>
      </c>
    </row>
    <row r="22" spans="1:3" x14ac:dyDescent="0.4">
      <c r="A22" t="s">
        <v>14</v>
      </c>
      <c r="B22">
        <v>30</v>
      </c>
      <c r="C22">
        <f>30*12</f>
        <v>360</v>
      </c>
    </row>
    <row r="23" spans="1:3" x14ac:dyDescent="0.4">
      <c r="A23" t="s">
        <v>15</v>
      </c>
      <c r="B23">
        <v>60</v>
      </c>
      <c r="C23">
        <f>60*12</f>
        <v>720</v>
      </c>
    </row>
    <row r="24" spans="1:3" x14ac:dyDescent="0.4">
      <c r="A24" t="s">
        <v>16</v>
      </c>
      <c r="B24">
        <v>30</v>
      </c>
      <c r="C24">
        <f>30*12</f>
        <v>360</v>
      </c>
    </row>
  </sheetData>
  <phoneticPr fontId="2"/>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計算表</vt:lpstr>
      <vt:lpstr>リスト用データ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2022-06-30T04:31:12Z</cp:lastPrinted>
  <dcterms:created xsi:type="dcterms:W3CDTF">2022-06-30T01:15:34Z</dcterms:created>
  <dcterms:modified xsi:type="dcterms:W3CDTF">2022-07-11T05:33:51Z</dcterms:modified>
</cp:coreProperties>
</file>